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ha.paas\Documents\vabatahtlik tegevus\Vabatahtlik tegevus\Siseministeeriumi strat.partneri tegevused\2020\aruanne\"/>
    </mc:Choice>
  </mc:AlternateContent>
  <bookViews>
    <workbookView xWindow="0" yWindow="0" windowWidth="20400" windowHeight="7155"/>
  </bookViews>
  <sheets>
    <sheet name="finantsaruande vorm" sheetId="1" r:id="rId1"/>
  </sheets>
  <definedNames>
    <definedName name="_xlnm.Print_Area" localSheetId="0">'finantsaruande vorm'!$A$1:$E$119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40" i="1" l="1"/>
  <c r="C59" i="1" l="1"/>
  <c r="C48" i="1" l="1"/>
  <c r="C52" i="1" l="1"/>
  <c r="D48" i="1" l="1"/>
  <c r="C14" i="1" l="1"/>
  <c r="C13" i="1" l="1"/>
  <c r="C109" i="1" s="1"/>
  <c r="D14" i="1" l="1"/>
  <c r="D27" i="1"/>
  <c r="B13" i="1"/>
  <c r="B109" i="1" l="1"/>
  <c r="B9" i="1" s="1"/>
  <c r="D13" i="1"/>
  <c r="D52" i="1" l="1"/>
  <c r="D40" i="1" l="1"/>
  <c r="D59" i="1" l="1"/>
  <c r="D109" i="1" s="1"/>
  <c r="B10" i="1" l="1"/>
</calcChain>
</file>

<file path=xl/sharedStrings.xml><?xml version="1.0" encoding="utf-8"?>
<sst xmlns="http://schemas.openxmlformats.org/spreadsheetml/2006/main" count="185" uniqueCount="176">
  <si>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</si>
  <si>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</si>
  <si>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</si>
  <si>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</si>
  <si>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</si>
  <si>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</si>
  <si>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</si>
  <si>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Finantsaruandele lisatakse ülevaade teistest finantseerimisallikatest.</t>
  </si>
  <si>
    <t xml:space="preserve">(allkirjastatud digitaalselt)      </t>
  </si>
  <si>
    <t>Lepingu nr:</t>
  </si>
  <si>
    <t>Kulud toetusest vastavalt kalkulatsioonile</t>
  </si>
  <si>
    <t>Toetuse kasutamise periood:</t>
  </si>
  <si>
    <t>KOKKU</t>
  </si>
  <si>
    <t>LISA 3</t>
  </si>
  <si>
    <t>Riigieelarvelise toetuse kasutamise lepingu juurde</t>
  </si>
  <si>
    <t>Riigieelarvelise toetuse kasutamise finantsaruande vorm</t>
  </si>
  <si>
    <t>Toetuse saaja:</t>
  </si>
  <si>
    <t>Eesti Külaliikumine Kodukant MTÜ</t>
  </si>
  <si>
    <t>Üldkulud</t>
  </si>
  <si>
    <t>Tellitud tööd ja teenused</t>
  </si>
  <si>
    <t>Sidekulu</t>
  </si>
  <si>
    <t>Lähetuskulu</t>
  </si>
  <si>
    <t>Kontoriruumi rent</t>
  </si>
  <si>
    <t>1. Riigieelarvelise lepingu elluviimine</t>
  </si>
  <si>
    <t xml:space="preserve">3. Rahvusvaheline koostöö </t>
  </si>
  <si>
    <t>6. Halduskulud (raamatupidamine, bürootarbed, ruumide rent, transport, sidekulu ja Värava halduskulu</t>
  </si>
  <si>
    <t xml:space="preserve"> Vabatahtliku valdkonna juhi tasu jaanuar koos kõigi maksudega</t>
  </si>
  <si>
    <t xml:space="preserve"> Vabatahtliku valdkonna juhi tasu veebruar koos kõigi maksudega</t>
  </si>
  <si>
    <t xml:space="preserve"> Vabatahtliku valdkonna juhi tasu märts koos kõigi maksudega</t>
  </si>
  <si>
    <t xml:space="preserve"> Vabatahtliku valdkonna juhi tasu aprill koos kõigi maksudega</t>
  </si>
  <si>
    <t xml:space="preserve"> Vabatahtliku valdkonna juhi tasu mai koos kõigi maksudega</t>
  </si>
  <si>
    <t>Lähetuskulud</t>
  </si>
  <si>
    <t>Kommunikatsioonijuhi teenus</t>
  </si>
  <si>
    <t>2. Märgise nõustamise ja hindamise tellimine.</t>
  </si>
  <si>
    <t>4. Võrgustiku kohtumised</t>
  </si>
  <si>
    <t xml:space="preserve"> Kommunikatsioonijuhi tasu jaanuar koos kõigi maksudega</t>
  </si>
  <si>
    <t xml:space="preserve"> Kommunikatsioonijuhi tasu veebruar koos kõigi maksudega</t>
  </si>
  <si>
    <t xml:space="preserve"> Kommunikatsioonijuhi tasu märts koos kõigi maksudega</t>
  </si>
  <si>
    <t xml:space="preserve"> Kommunikatsioonijuhi tasu aprill koos kõigi maksudega</t>
  </si>
  <si>
    <t xml:space="preserve"> Kommunikatsioonijuhi tasu mai koos kõigi maksudega</t>
  </si>
  <si>
    <t>Mobiilsed teenused jaanuar</t>
  </si>
  <si>
    <t>Ruumi rent jaanuar, osaliselt</t>
  </si>
  <si>
    <t>Ruumi rent veebruar, osaliselt</t>
  </si>
  <si>
    <t>Mobiilsed teenused veebruar</t>
  </si>
  <si>
    <t>Ruumi rent märts, osaliselt</t>
  </si>
  <si>
    <t>Mobiilsed teenused märts</t>
  </si>
  <si>
    <t>Ruumi rent aprill, osaliselt</t>
  </si>
  <si>
    <t>Mobiilsed teenused aprill</t>
  </si>
  <si>
    <t>Ruumi rent mai, osaliselt</t>
  </si>
  <si>
    <t>Mobiilsed teenused mai</t>
  </si>
  <si>
    <t>Mobiilsed teenused juuli</t>
  </si>
  <si>
    <t>Ruumi rent juuli, osaliselt</t>
  </si>
  <si>
    <t>Mobiilsed teenused juuni</t>
  </si>
  <si>
    <t>Ruumi rent juuni, osaliselt</t>
  </si>
  <si>
    <t>Valdkonnajuhi teenus</t>
  </si>
  <si>
    <t>Mobiilsed teenused august</t>
  </si>
  <si>
    <t>Vastuvõtukulud</t>
  </si>
  <si>
    <t>Mobiilsed teenused september</t>
  </si>
  <si>
    <t>Mobiilsed teenused oktoober</t>
  </si>
  <si>
    <t>Mobiilsed teenused november</t>
  </si>
  <si>
    <t>Mobiilsed teenused detsember</t>
  </si>
  <si>
    <t>Ruumi rent august, osaliselt</t>
  </si>
  <si>
    <t>7-4/1355</t>
  </si>
  <si>
    <t xml:space="preserve"> Vabatahtliku valdkonna juhi tasu juuni koos kõigi maksudega</t>
  </si>
  <si>
    <t xml:space="preserve"> Vabatahtliku valdkonna juhi tasu juuli koos kõigi maksudega</t>
  </si>
  <si>
    <t xml:space="preserve"> Vabatahtliku valdkonna juhi tasu august koos kõigi maksudega</t>
  </si>
  <si>
    <t xml:space="preserve"> Vabatahtliku valdkonna juhi tasu oktoober koos kõigi maksudega</t>
  </si>
  <si>
    <t xml:space="preserve"> Vabatahtliku valdkonna juhi tasu november koos kõigi maksudega</t>
  </si>
  <si>
    <t xml:space="preserve"> Kommunikatsioonijuhi tasu juuni koos kõigi maksudega</t>
  </si>
  <si>
    <t xml:space="preserve"> Kommunikatsioonijuhi tasu juuli koos kõigi maksudega</t>
  </si>
  <si>
    <t xml:space="preserve"> Kommunikatsioonijuhi tasu august koos kõigi maksudega</t>
  </si>
  <si>
    <t xml:space="preserve"> Kommunikatsioonijuhi tasu september koos kõigi maksudega</t>
  </si>
  <si>
    <t xml:space="preserve"> Kommunikatsioonijuhi tasu oktoober koos kõigi maksudega</t>
  </si>
  <si>
    <t xml:space="preserve"> Kommunikatsioonijuhi tasu november koos kõigi maksudega</t>
  </si>
  <si>
    <t xml:space="preserve"> Kommunikatsioonijuhi tasu detsember koos kõigi maksudega</t>
  </si>
  <si>
    <t>01.01.2019-31.12.2019</t>
  </si>
  <si>
    <t>Vabatahtliku valdkonna juhi tasu detsember koos kõigi maksudega</t>
  </si>
  <si>
    <t>Vabatahtliku valdkonna juhi tasu september koos kõigi maksudega</t>
  </si>
  <si>
    <t>IT kulu</t>
  </si>
  <si>
    <t xml:space="preserve">10.03.20 E.P sõidukulu </t>
  </si>
  <si>
    <t>veebruari sõidud</t>
  </si>
  <si>
    <t>Reklaam</t>
  </si>
  <si>
    <t>10.02.20 Arve 200255</t>
  </si>
  <si>
    <t>07.05.20 Arve 200507</t>
  </si>
  <si>
    <t>08.07.20 A.V sõidukulu</t>
  </si>
  <si>
    <t>10.02.20 Arve 092020</t>
  </si>
  <si>
    <t>Vabatahtlike värava digiekraanide klippide tootmine</t>
  </si>
  <si>
    <t>12.02.20 Invoice MSF/2020/009</t>
  </si>
  <si>
    <t>Euroopa Vabatahtlike ühenduse liikmemaks</t>
  </si>
  <si>
    <t>10.02.20 A.V sõidukulu</t>
  </si>
  <si>
    <t>Kohtumine kogukonnapõhise mudeli teemadel ja osalemine seminaril</t>
  </si>
  <si>
    <t>15.06.20 A.V sõidukulu</t>
  </si>
  <si>
    <t>Märgise nõustamine Hiiumaa</t>
  </si>
  <si>
    <t>05.05.20 A.V aruanne</t>
  </si>
  <si>
    <t>08.10.20 E.P sõidukulu</t>
  </si>
  <si>
    <t>Nõustamine ja võrgustiku kokkusaamine</t>
  </si>
  <si>
    <t>04.09.20 E.P sõidukulu</t>
  </si>
  <si>
    <t>Vabatahtlike kaasamise koolitus, osalemine KÜSK seminaril, Arutelu SOM-is</t>
  </si>
  <si>
    <t>14.10.20 Studio MindZ OÜ Arve 2000238</t>
  </si>
  <si>
    <t>01.10.20 Arve 8586424</t>
  </si>
  <si>
    <t>31.03.20 Arve 20200301446179</t>
  </si>
  <si>
    <t>Parkimistasu september</t>
  </si>
  <si>
    <t>30.09.20 Arve 20200902108585</t>
  </si>
  <si>
    <t>31.08.20 Arve 20200801925796</t>
  </si>
  <si>
    <t>26.08.20 Arve 10358</t>
  </si>
  <si>
    <t>31.07.20 Arve 20200701766354</t>
  </si>
  <si>
    <t>30.06.20 Arve 20200601653170</t>
  </si>
  <si>
    <t>Parkimistasu juuni</t>
  </si>
  <si>
    <t>25.06.20 Arve 10330</t>
  </si>
  <si>
    <t>26.05.20 Arve 10286</t>
  </si>
  <si>
    <t>30.04.20 Arve 20200401507771</t>
  </si>
  <si>
    <t>Parkimistasu aprill</t>
  </si>
  <si>
    <t>30.04.20 Arve 10266</t>
  </si>
  <si>
    <t>Parkimistasu märts</t>
  </si>
  <si>
    <t>24.03.20 Arve 10233</t>
  </si>
  <si>
    <t>29.02.20 Arve 20200201386950</t>
  </si>
  <si>
    <t>Parkimistasu veebruar</t>
  </si>
  <si>
    <t>19.02.20 Arve 10218</t>
  </si>
  <si>
    <t>31.01.20 Arve 20200101330299</t>
  </si>
  <si>
    <t>27.01.20 Arve 10202</t>
  </si>
  <si>
    <t>31.01.20 Töötasu arvestus, Käsundusleping VT-1 2020,</t>
  </si>
  <si>
    <t>28.02.20 Töötasu arvestus, Käsundusleping VT-1 2020,</t>
  </si>
  <si>
    <t>31.03.20 Töötasu arvestus, Käsundusleping VT-1 2020,</t>
  </si>
  <si>
    <t>30.04.20 Töötasu arvestus, Käsundusleping VT-1 2020,</t>
  </si>
  <si>
    <t>31.05.20 Töötasu arvestus, Käsundusleping VT-1 2020,</t>
  </si>
  <si>
    <t>28.06.20 Töötasu arvestus, Käsundusleping VT-1 2020,</t>
  </si>
  <si>
    <t>31.07.20 Töötasu arvestus, Käsundusleping VT-1 2020,</t>
  </si>
  <si>
    <t>31.08.20 Töötasu arvestus, Käsundusleping VT-1 2020,</t>
  </si>
  <si>
    <t>28.09.20 Töötasu arvestus, Käsundusleping VT-1 2020,</t>
  </si>
  <si>
    <t>31.10.20 Töötasu arvestus, Käsundusleping VT-1 2020,</t>
  </si>
  <si>
    <t>30.11.20 Töötasu arvestus, Käsundusleping VT-1 2020,</t>
  </si>
  <si>
    <t>31.12.20 Töötasu arvestus, Käsundusleping VT-1 2020,</t>
  </si>
  <si>
    <t>31.01.20 Töötasu arvestus,  Käsundusleping VT-2 2020,</t>
  </si>
  <si>
    <t>28.02.20 Töötasu arvestus,  Käsundusleping VT-2 2020,</t>
  </si>
  <si>
    <t>31.03.20 Töötasu arvestus,  Käsundusleping VT-2 2020,</t>
  </si>
  <si>
    <t>30.04.20 Töötasu arvestus,  Käsundusleping VT-2 2020,</t>
  </si>
  <si>
    <t>31.05.20 Töötasu arvestus,  Käsundusleping VT-2 2020,</t>
  </si>
  <si>
    <t>28.06.20 Töötasu arvestus, Käsundusleping VT-2 2020,</t>
  </si>
  <si>
    <t>31.07.20 Töötasu arvestus, Käsundusleping VT-2 2020,</t>
  </si>
  <si>
    <t>31.08.20 Töötasu arvestus, Käsundusleping VT-2 2020,</t>
  </si>
  <si>
    <t>28.09.20 Töötasu arvestus, Käsundusleping VT-2 2020,</t>
  </si>
  <si>
    <t>31.10.20 Töötasu arvestus, Käsundusleping VT-2 2020,</t>
  </si>
  <si>
    <t>30.11.20 Töötasu arvestus, Käsundusleping VT-2 2020,</t>
  </si>
  <si>
    <t>31.12.20 Töötasu arvestus, Käsundusleping VT-2 2019,</t>
  </si>
  <si>
    <t xml:space="preserve">20.10.20 Arve 2020098 </t>
  </si>
  <si>
    <t>27.04.20 Avaldus rahvusvahelise seminari kulud</t>
  </si>
  <si>
    <t>19.09.20 Arve PR20091907</t>
  </si>
  <si>
    <t>21.09.20 Arve 8582253</t>
  </si>
  <si>
    <t>Virtuaalserver "vabatahtlikud.ee" pakett</t>
  </si>
  <si>
    <t>Domeeni Vabatahtlikud.ee pikendamine</t>
  </si>
  <si>
    <t>30.07.20 Arve 10344</t>
  </si>
  <si>
    <t>31.05.20 Arve 20200501579125</t>
  </si>
  <si>
    <t>31.10.20 Arve 20201002326456</t>
  </si>
  <si>
    <t>Parkimistasu oktoober</t>
  </si>
  <si>
    <t>04.11.20 Invoice FV/001/11/20</t>
  </si>
  <si>
    <t>03.12.20 A.V aruanne</t>
  </si>
  <si>
    <t>30.11.20 Arve 20200801925796</t>
  </si>
  <si>
    <t>Vabatahtlike Värava reklaam poodides</t>
  </si>
  <si>
    <t>Vabatahtlike Värava FB reklaam aprill</t>
  </si>
  <si>
    <t xml:space="preserve">FB reklaam november Aga mina olen vabatahtlik </t>
  </si>
  <si>
    <t>Tänusündmusel osalmeine  ja nõustamine</t>
  </si>
  <si>
    <t xml:space="preserve">Võrgustiku veebiseminari modereerimine 07.05.20 </t>
  </si>
  <si>
    <t>Märgiste üleandmine 02.11, arve osaliselt arvestatud, puudutab märgise üleandise osa, kohvi ja koogi pakkumist</t>
  </si>
  <si>
    <t>Mirkovabatahtlikkuse koolitus, koostöös Poola partneritega läbi veebi sai tuua Eesti kaasajateni rahvusvahelist kogemust.</t>
  </si>
  <si>
    <t>31.12.20 Arve 20201202990375</t>
  </si>
  <si>
    <t xml:space="preserve">31.12.20 Arve 8 </t>
  </si>
  <si>
    <t>Finantsaruande koostamine ja raamatupidamine</t>
  </si>
  <si>
    <t>Trükised 1 tk - sinamärgis</t>
  </si>
  <si>
    <t>Pildiraamid märgise tunnistustele , seinamärgised</t>
  </si>
  <si>
    <t>A.V osalemiskulud Euroopa vabatahtlike keskuse kevadisel konverentsil ning konverentsi eel toimuval juhatuse koosolekul Iirimaal. Seoses eirolukorraga jäi kohtumine ära ja broneringuid ei saanud tühistada. Kõik toimus veebi vahendusel.</t>
  </si>
  <si>
    <t>Võrgustiku kohtumine 02.-3. 10.20 ruumi rent, kohvipausid</t>
  </si>
  <si>
    <t>Aruande koostamise kuupäev: 6.01.2021</t>
  </si>
  <si>
    <t xml:space="preserve">Aruande koostanud: Raamatupidaja Anne-Ly Aalde ja </t>
  </si>
  <si>
    <t xml:space="preserve">valdkonna juht Eha Paas </t>
  </si>
  <si>
    <t xml:space="preserve">Ivika Nõgel , juhatuse liige </t>
  </si>
  <si>
    <t>Eesti Külaliikumine Kodukant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</si>
</sst>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i/>
      <sz val="11"/>
      <color theme="0" tint="-0.499984740745262"/>
      <name val="Times New Roman"/>
      <family val="1"/>
      <charset val="186"/>
    </font>
    <font>
      <b/>
      <i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i/>
      <sz val="11"/>
      <color rgb="FF80808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theme="9" tint="-0.249977111117893"/>
      <name val="Times New Roman"/>
      <family val="1"/>
      <charset val="186"/>
    </font>
    <font>
      <sz val="11"/>
      <name val="Times New Roman"/>
      <family val="1"/>
    </font>
    <font>
      <i/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lightUp">
        <fgColor theme="0" tint="-0.34998626667073579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left"/>
      <protection locked="0"/>
    </xf>
    <xf numFmtId="2" fontId="1" fillId="0" borderId="0" xfId="0" applyNumberFormat="1" applyFont="1" applyFill="1" applyAlignment="1" applyProtection="1">
      <alignment horizontal="left"/>
      <protection locked="0"/>
    </xf>
    <xf numFmtId="2" fontId="1" fillId="0" borderId="0" xfId="0" applyNumberFormat="1" applyFont="1" applyFill="1" applyAlignment="1">
      <alignment horizontal="right"/>
    </xf>
    <xf numFmtId="2" fontId="1" fillId="0" borderId="0" xfId="0" applyNumberFormat="1" applyFont="1" applyAlignment="1">
      <alignment horizontal="right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left" vertical="center" wrapText="1"/>
      <protection locked="0"/>
    </xf>
    <xf numFmtId="4" fontId="3" fillId="4" borderId="1" xfId="0" applyNumberFormat="1" applyFont="1" applyFill="1" applyBorder="1" applyAlignment="1" applyProtection="1">
      <alignment horizontal="right" vertical="center"/>
    </xf>
    <xf numFmtId="2" fontId="4" fillId="4" borderId="3" xfId="0" applyNumberFormat="1" applyFont="1" applyFill="1" applyBorder="1" applyAlignment="1" applyProtection="1">
      <alignment horizontal="right" vertical="center" wrapText="1"/>
    </xf>
    <xf numFmtId="0" fontId="5" fillId="4" borderId="3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2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2" fontId="7" fillId="2" borderId="1" xfId="0" applyNumberFormat="1" applyFont="1" applyFill="1" applyBorder="1" applyAlignment="1" applyProtection="1">
      <alignment horizontal="left" vertical="center" wrapText="1"/>
      <protection locked="0"/>
    </xf>
    <xf numFmtId="2" fontId="7" fillId="0" borderId="1" xfId="0" applyNumberFormat="1" applyFont="1" applyBorder="1" applyAlignment="1" applyProtection="1">
      <alignment horizontal="right" vertical="center" wrapText="1"/>
      <protection locked="0"/>
    </xf>
    <xf numFmtId="2" fontId="7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left" vertical="center" wrapText="1"/>
      <protection locked="0"/>
    </xf>
    <xf numFmtId="2" fontId="8" fillId="2" borderId="1" xfId="0" applyNumberFormat="1" applyFont="1" applyFill="1" applyBorder="1" applyAlignment="1" applyProtection="1">
      <alignment horizontal="left" vertical="center" wrapText="1"/>
      <protection locked="0"/>
    </xf>
    <xf numFmtId="2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 applyProtection="1">
      <alignment horizontal="left"/>
      <protection locked="0"/>
    </xf>
    <xf numFmtId="2" fontId="8" fillId="0" borderId="1" xfId="0" applyNumberFormat="1" applyFont="1" applyBorder="1" applyAlignment="1" applyProtection="1">
      <alignment horizontal="right" vertical="center" wrapText="1"/>
      <protection locked="0"/>
    </xf>
    <xf numFmtId="14" fontId="8" fillId="0" borderId="1" xfId="0" applyNumberFormat="1" applyFont="1" applyBorder="1" applyAlignment="1" applyProtection="1">
      <alignment horizontal="left" vertical="center" wrapText="1"/>
      <protection locked="0"/>
    </xf>
    <xf numFmtId="0" fontId="4" fillId="4" borderId="1" xfId="0" applyFont="1" applyFill="1" applyBorder="1" applyAlignment="1" applyProtection="1">
      <alignment horizontal="left" vertical="center" wrapText="1"/>
      <protection locked="0"/>
    </xf>
    <xf numFmtId="2" fontId="4" fillId="4" borderId="1" xfId="0" applyNumberFormat="1" applyFont="1" applyFill="1" applyBorder="1" applyAlignment="1" applyProtection="1">
      <alignment horizontal="righ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left" vertical="top" wrapText="1"/>
      <protection locked="0"/>
    </xf>
    <xf numFmtId="14" fontId="7" fillId="0" borderId="1" xfId="0" applyNumberFormat="1" applyFont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2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4" fontId="3" fillId="4" borderId="1" xfId="0" applyNumberFormat="1" applyFont="1" applyFill="1" applyBorder="1" applyAlignment="1" applyProtection="1">
      <alignment horizontal="right"/>
    </xf>
    <xf numFmtId="2" fontId="7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/>
      <protection locked="0"/>
    </xf>
    <xf numFmtId="2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>
      <alignment horizontal="left" vertical="center" wrapText="1"/>
    </xf>
    <xf numFmtId="2" fontId="4" fillId="3" borderId="1" xfId="0" applyNumberFormat="1" applyFont="1" applyFill="1" applyBorder="1" applyAlignment="1" applyProtection="1">
      <alignment horizontal="right" vertical="top" wrapText="1"/>
    </xf>
    <xf numFmtId="0" fontId="7" fillId="3" borderId="1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left" vertical="top" wrapText="1"/>
      <protection locked="0"/>
    </xf>
    <xf numFmtId="0" fontId="9" fillId="0" borderId="0" xfId="0" applyFont="1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right"/>
      <protection locked="0"/>
    </xf>
    <xf numFmtId="14" fontId="1" fillId="0" borderId="0" xfId="0" applyNumberFormat="1" applyFont="1" applyAlignment="1" applyProtection="1">
      <alignment horizontal="left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11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left"/>
    </xf>
    <xf numFmtId="2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2" fontId="13" fillId="0" borderId="1" xfId="0" applyNumberFormat="1" applyFont="1" applyFill="1" applyBorder="1" applyAlignment="1" applyProtection="1">
      <alignment horizontal="left" vertical="center" wrapText="1"/>
      <protection locked="0"/>
    </xf>
    <xf numFmtId="2" fontId="13" fillId="2" borderId="1" xfId="0" applyNumberFormat="1" applyFont="1" applyFill="1" applyBorder="1" applyAlignment="1" applyProtection="1">
      <alignment horizontal="left" vertical="center" wrapText="1"/>
      <protection locked="0"/>
    </xf>
    <xf numFmtId="2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1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1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horizontal="left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2" fontId="15" fillId="2" borderId="1" xfId="0" applyNumberFormat="1" applyFont="1" applyFill="1" applyBorder="1" applyAlignment="1" applyProtection="1">
      <alignment horizontal="left" vertical="center" wrapText="1"/>
      <protection locked="0"/>
    </xf>
    <xf numFmtId="2" fontId="15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15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Alignment="1" applyProtection="1">
      <alignment horizontal="left"/>
      <protection locked="0"/>
    </xf>
    <xf numFmtId="2" fontId="1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Fill="1" applyAlignment="1" applyProtection="1">
      <alignment horizontal="left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2" fontId="8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3" xfId="0" applyFont="1" applyFill="1" applyBorder="1" applyAlignment="1" applyProtection="1">
      <alignment horizontal="left" vertical="top" wrapText="1"/>
      <protection locked="0"/>
    </xf>
    <xf numFmtId="14" fontId="16" fillId="0" borderId="1" xfId="0" applyNumberFormat="1" applyFont="1" applyBorder="1" applyAlignment="1" applyProtection="1">
      <alignment horizontal="left" vertical="center" wrapText="1"/>
      <protection locked="0"/>
    </xf>
    <xf numFmtId="2" fontId="16" fillId="2" borderId="1" xfId="0" applyNumberFormat="1" applyFont="1" applyFill="1" applyBorder="1" applyAlignment="1" applyProtection="1">
      <alignment horizontal="left" vertical="center" wrapText="1"/>
      <protection locked="0"/>
    </xf>
    <xf numFmtId="2" fontId="16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16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0" xfId="0" applyFont="1" applyFill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right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9"/>
  <sheetViews>
    <sheetView tabSelected="1" topLeftCell="A7" zoomScale="85" zoomScaleNormal="85" workbookViewId="0">
      <pane ySplit="6" topLeftCell="A13" activePane="bottomLeft" state="frozen"/>
      <selection activeCell="A7" sqref="A7"/>
      <selection pane="bottomLeft" sqref="A1:E1"/>
    </sheetView>
  </sheetViews>
  <sheetFormatPr defaultColWidth="9.140625" defaultRowHeight="15" x14ac:dyDescent="0.25"/>
  <cols>
    <col min="1" max="1" width="47.5703125" style="1" customWidth="1"/>
    <col min="2" max="2" width="17.42578125" style="1" customWidth="1"/>
    <col min="3" max="3" width="13.42578125" style="57" bestFit="1" customWidth="1"/>
    <col min="4" max="4" width="14.140625" style="57" customWidth="1"/>
    <col min="5" max="5" width="54.140625" style="1" customWidth="1"/>
    <col min="6" max="16384" width="9.140625" style="1"/>
  </cols>
  <sheetData>
    <row r="1" spans="1:5" ht="13.9" x14ac:dyDescent="0.25">
      <c r="A1" s="86" t="s">
        <v>13</v>
      </c>
      <c r="B1" s="86"/>
      <c r="C1" s="86"/>
      <c r="D1" s="86"/>
      <c r="E1" s="86"/>
    </row>
    <row r="2" spans="1:5" ht="13.9" x14ac:dyDescent="0.25">
      <c r="A2" s="86" t="s">
        <v>14</v>
      </c>
      <c r="B2" s="86"/>
      <c r="C2" s="86"/>
      <c r="D2" s="86"/>
      <c r="E2" s="86"/>
    </row>
    <row r="3" spans="1:5" ht="13.9" x14ac:dyDescent="0.25">
      <c r="A3" s="2"/>
    </row>
    <row r="4" spans="1:5" ht="13.9" x14ac:dyDescent="0.25">
      <c r="A4" s="3" t="s">
        <v>15</v>
      </c>
    </row>
    <row r="6" spans="1:5" ht="13.9" x14ac:dyDescent="0.25">
      <c r="A6" s="4" t="s">
        <v>9</v>
      </c>
      <c r="B6" s="6" t="s">
        <v>62</v>
      </c>
      <c r="C6" s="5"/>
    </row>
    <row r="7" spans="1:5" x14ac:dyDescent="0.25">
      <c r="A7" s="4" t="s">
        <v>0</v>
      </c>
      <c r="B7" s="6" t="s">
        <v>17</v>
      </c>
      <c r="C7" s="5"/>
    </row>
    <row r="8" spans="1:5" ht="13.9" x14ac:dyDescent="0.25">
      <c r="A8" s="4" t="s">
        <v>11</v>
      </c>
      <c r="B8" s="7" t="s">
        <v>75</v>
      </c>
      <c r="C8" s="5"/>
    </row>
    <row r="9" spans="1:5" x14ac:dyDescent="0.25">
      <c r="A9" s="4" t="s">
        <v>1</v>
      </c>
      <c r="B9" s="8">
        <f>B109</f>
        <v>36000</v>
      </c>
      <c r="C9" s="9"/>
      <c r="D9" s="58"/>
      <c r="E9" s="59"/>
    </row>
    <row r="10" spans="1:5" ht="13.9" x14ac:dyDescent="0.25">
      <c r="A10" s="4" t="s">
        <v>2</v>
      </c>
      <c r="B10" s="8">
        <f>C109</f>
        <v>36000</v>
      </c>
      <c r="C10" s="5"/>
      <c r="D10" s="10"/>
    </row>
    <row r="12" spans="1:5" ht="43.5" thickBot="1" x14ac:dyDescent="0.3">
      <c r="A12" s="11" t="s">
        <v>3</v>
      </c>
      <c r="B12" s="12" t="s">
        <v>10</v>
      </c>
      <c r="C12" s="13" t="s">
        <v>4</v>
      </c>
      <c r="D12" s="13" t="s">
        <v>5</v>
      </c>
      <c r="E12" s="13" t="s">
        <v>6</v>
      </c>
    </row>
    <row r="13" spans="1:5" ht="13.9" x14ac:dyDescent="0.25">
      <c r="A13" s="14" t="s">
        <v>23</v>
      </c>
      <c r="B13" s="15">
        <f>B14+B27</f>
        <v>31506</v>
      </c>
      <c r="C13" s="15">
        <f>C14+C27</f>
        <v>31511.88</v>
      </c>
      <c r="D13" s="16">
        <f>B13-C13</f>
        <v>-5.8800000000010186</v>
      </c>
      <c r="E13" s="17"/>
    </row>
    <row r="14" spans="1:5" s="21" customFormat="1" ht="14.45" x14ac:dyDescent="0.25">
      <c r="A14" s="18" t="s">
        <v>54</v>
      </c>
      <c r="B14" s="19">
        <v>17004</v>
      </c>
      <c r="C14" s="19">
        <f>SUM(C15:C26)</f>
        <v>17003.88</v>
      </c>
      <c r="D14" s="19">
        <f>B14-C14</f>
        <v>0.11999999999898137</v>
      </c>
      <c r="E14" s="20"/>
    </row>
    <row r="15" spans="1:5" s="21" customFormat="1" ht="24" customHeight="1" x14ac:dyDescent="0.25">
      <c r="A15" s="22" t="s">
        <v>120</v>
      </c>
      <c r="B15" s="23"/>
      <c r="C15" s="40">
        <v>1416.99</v>
      </c>
      <c r="D15" s="25"/>
      <c r="E15" s="26" t="s">
        <v>26</v>
      </c>
    </row>
    <row r="16" spans="1:5" s="21" customFormat="1" ht="24" customHeight="1" x14ac:dyDescent="0.25">
      <c r="A16" s="22" t="s">
        <v>121</v>
      </c>
      <c r="B16" s="23"/>
      <c r="C16" s="40">
        <v>1416.99</v>
      </c>
      <c r="D16" s="25"/>
      <c r="E16" s="26" t="s">
        <v>27</v>
      </c>
    </row>
    <row r="17" spans="1:5" s="21" customFormat="1" ht="24" customHeight="1" x14ac:dyDescent="0.25">
      <c r="A17" s="22" t="s">
        <v>122</v>
      </c>
      <c r="B17" s="23"/>
      <c r="C17" s="40">
        <v>1416.99</v>
      </c>
      <c r="D17" s="25"/>
      <c r="E17" s="26" t="s">
        <v>28</v>
      </c>
    </row>
    <row r="18" spans="1:5" s="21" customFormat="1" ht="24" customHeight="1" x14ac:dyDescent="0.25">
      <c r="A18" s="22" t="s">
        <v>123</v>
      </c>
      <c r="B18" s="23"/>
      <c r="C18" s="40">
        <v>1416.99</v>
      </c>
      <c r="D18" s="25"/>
      <c r="E18" s="26" t="s">
        <v>29</v>
      </c>
    </row>
    <row r="19" spans="1:5" s="31" customFormat="1" ht="24" customHeight="1" x14ac:dyDescent="0.25">
      <c r="A19" s="27" t="s">
        <v>124</v>
      </c>
      <c r="B19" s="28"/>
      <c r="C19" s="40">
        <v>1416.99</v>
      </c>
      <c r="D19" s="29"/>
      <c r="E19" s="30" t="s">
        <v>30</v>
      </c>
    </row>
    <row r="20" spans="1:5" s="31" customFormat="1" ht="24" customHeight="1" x14ac:dyDescent="0.25">
      <c r="A20" s="27" t="s">
        <v>125</v>
      </c>
      <c r="B20" s="28"/>
      <c r="C20" s="40">
        <v>1416.99</v>
      </c>
      <c r="D20" s="29"/>
      <c r="E20" s="30" t="s">
        <v>63</v>
      </c>
    </row>
    <row r="21" spans="1:5" s="31" customFormat="1" ht="24" customHeight="1" x14ac:dyDescent="0.25">
      <c r="A21" s="27" t="s">
        <v>126</v>
      </c>
      <c r="B21" s="28"/>
      <c r="C21" s="40">
        <v>1416.99</v>
      </c>
      <c r="D21" s="29"/>
      <c r="E21" s="30" t="s">
        <v>64</v>
      </c>
    </row>
    <row r="22" spans="1:5" s="31" customFormat="1" ht="24" customHeight="1" x14ac:dyDescent="0.25">
      <c r="A22" s="27" t="s">
        <v>127</v>
      </c>
      <c r="B22" s="28"/>
      <c r="C22" s="60">
        <v>1416.99</v>
      </c>
      <c r="D22" s="29"/>
      <c r="E22" s="30" t="s">
        <v>65</v>
      </c>
    </row>
    <row r="23" spans="1:5" s="31" customFormat="1" ht="24" customHeight="1" x14ac:dyDescent="0.25">
      <c r="A23" s="27" t="s">
        <v>128</v>
      </c>
      <c r="B23" s="28"/>
      <c r="C23" s="60">
        <v>1416.99</v>
      </c>
      <c r="D23" s="29"/>
      <c r="E23" s="30" t="s">
        <v>77</v>
      </c>
    </row>
    <row r="24" spans="1:5" s="31" customFormat="1" ht="24" customHeight="1" x14ac:dyDescent="0.25">
      <c r="A24" s="27" t="s">
        <v>129</v>
      </c>
      <c r="B24" s="28"/>
      <c r="C24" s="60">
        <v>1416.99</v>
      </c>
      <c r="D24" s="29"/>
      <c r="E24" s="30" t="s">
        <v>66</v>
      </c>
    </row>
    <row r="25" spans="1:5" s="31" customFormat="1" ht="24" customHeight="1" x14ac:dyDescent="0.25">
      <c r="A25" s="68" t="s">
        <v>130</v>
      </c>
      <c r="B25" s="28"/>
      <c r="C25" s="60">
        <v>1416.99</v>
      </c>
      <c r="D25" s="29"/>
      <c r="E25" s="76" t="s">
        <v>67</v>
      </c>
    </row>
    <row r="26" spans="1:5" s="31" customFormat="1" ht="30" x14ac:dyDescent="0.25">
      <c r="A26" s="68" t="s">
        <v>131</v>
      </c>
      <c r="B26" s="28"/>
      <c r="C26" s="60">
        <v>1416.99</v>
      </c>
      <c r="D26" s="29"/>
      <c r="E26" s="76" t="s">
        <v>76</v>
      </c>
    </row>
    <row r="27" spans="1:5" s="21" customFormat="1" ht="24" customHeight="1" x14ac:dyDescent="0.25">
      <c r="A27" s="18" t="s">
        <v>32</v>
      </c>
      <c r="B27" s="19">
        <v>14502</v>
      </c>
      <c r="C27" s="19">
        <f>SUM(C28:C39)</f>
        <v>14508</v>
      </c>
      <c r="D27" s="19">
        <f>B27-C27</f>
        <v>-6</v>
      </c>
      <c r="E27" s="20"/>
    </row>
    <row r="28" spans="1:5" s="31" customFormat="1" ht="24" customHeight="1" x14ac:dyDescent="0.25">
      <c r="A28" s="27" t="s">
        <v>132</v>
      </c>
      <c r="B28" s="28"/>
      <c r="C28" s="40">
        <v>1209</v>
      </c>
      <c r="D28" s="29"/>
      <c r="E28" s="26" t="s">
        <v>35</v>
      </c>
    </row>
    <row r="29" spans="1:5" s="21" customFormat="1" ht="24" customHeight="1" x14ac:dyDescent="0.25">
      <c r="A29" s="27" t="s">
        <v>133</v>
      </c>
      <c r="B29" s="28"/>
      <c r="C29" s="40">
        <v>1209</v>
      </c>
      <c r="D29" s="29"/>
      <c r="E29" s="26" t="s">
        <v>36</v>
      </c>
    </row>
    <row r="30" spans="1:5" s="31" customFormat="1" ht="24" customHeight="1" x14ac:dyDescent="0.25">
      <c r="A30" s="27" t="s">
        <v>134</v>
      </c>
      <c r="B30" s="28"/>
      <c r="C30" s="40">
        <v>1209</v>
      </c>
      <c r="D30" s="29"/>
      <c r="E30" s="26" t="s">
        <v>37</v>
      </c>
    </row>
    <row r="31" spans="1:5" s="21" customFormat="1" ht="24" customHeight="1" x14ac:dyDescent="0.25">
      <c r="A31" s="27" t="s">
        <v>135</v>
      </c>
      <c r="B31" s="28"/>
      <c r="C31" s="40">
        <v>1209</v>
      </c>
      <c r="D31" s="29"/>
      <c r="E31" s="26" t="s">
        <v>38</v>
      </c>
    </row>
    <row r="32" spans="1:5" s="21" customFormat="1" ht="24" customHeight="1" x14ac:dyDescent="0.25">
      <c r="A32" s="27" t="s">
        <v>136</v>
      </c>
      <c r="B32" s="28"/>
      <c r="C32" s="40">
        <v>1209</v>
      </c>
      <c r="D32" s="29"/>
      <c r="E32" s="30" t="s">
        <v>39</v>
      </c>
    </row>
    <row r="33" spans="1:5" s="21" customFormat="1" ht="24" customHeight="1" x14ac:dyDescent="0.25">
      <c r="A33" s="27" t="s">
        <v>137</v>
      </c>
      <c r="B33" s="28"/>
      <c r="C33" s="40">
        <v>1209</v>
      </c>
      <c r="D33" s="29"/>
      <c r="E33" s="30" t="s">
        <v>68</v>
      </c>
    </row>
    <row r="34" spans="1:5" s="21" customFormat="1" ht="24" customHeight="1" x14ac:dyDescent="0.25">
      <c r="A34" s="27" t="s">
        <v>138</v>
      </c>
      <c r="B34" s="28"/>
      <c r="C34" s="40">
        <v>1209</v>
      </c>
      <c r="D34" s="29"/>
      <c r="E34" s="30" t="s">
        <v>69</v>
      </c>
    </row>
    <row r="35" spans="1:5" s="21" customFormat="1" ht="24" customHeight="1" x14ac:dyDescent="0.25">
      <c r="A35" s="27" t="s">
        <v>139</v>
      </c>
      <c r="B35" s="28"/>
      <c r="C35" s="40">
        <v>1209</v>
      </c>
      <c r="D35" s="29"/>
      <c r="E35" s="30" t="s">
        <v>70</v>
      </c>
    </row>
    <row r="36" spans="1:5" s="21" customFormat="1" ht="24" customHeight="1" x14ac:dyDescent="0.25">
      <c r="A36" s="27" t="s">
        <v>140</v>
      </c>
      <c r="B36" s="28"/>
      <c r="C36" s="40">
        <v>1209</v>
      </c>
      <c r="D36" s="29"/>
      <c r="E36" s="30" t="s">
        <v>71</v>
      </c>
    </row>
    <row r="37" spans="1:5" s="21" customFormat="1" ht="24" customHeight="1" x14ac:dyDescent="0.25">
      <c r="A37" s="27" t="s">
        <v>141</v>
      </c>
      <c r="B37" s="28"/>
      <c r="C37" s="40">
        <v>1209</v>
      </c>
      <c r="D37" s="29"/>
      <c r="E37" s="30" t="s">
        <v>72</v>
      </c>
    </row>
    <row r="38" spans="1:5" s="21" customFormat="1" ht="24" customHeight="1" x14ac:dyDescent="0.25">
      <c r="A38" s="27" t="s">
        <v>142</v>
      </c>
      <c r="B38" s="28"/>
      <c r="C38" s="60">
        <v>1209</v>
      </c>
      <c r="D38" s="29"/>
      <c r="E38" s="30" t="s">
        <v>73</v>
      </c>
    </row>
    <row r="39" spans="1:5" s="31" customFormat="1" ht="24" customHeight="1" x14ac:dyDescent="0.25">
      <c r="A39" s="27" t="s">
        <v>143</v>
      </c>
      <c r="B39" s="28"/>
      <c r="C39" s="60">
        <v>1209</v>
      </c>
      <c r="D39" s="29"/>
      <c r="E39" s="30" t="s">
        <v>74</v>
      </c>
    </row>
    <row r="40" spans="1:5" x14ac:dyDescent="0.25">
      <c r="A40" s="34" t="s">
        <v>33</v>
      </c>
      <c r="B40" s="15">
        <v>294</v>
      </c>
      <c r="C40" s="16">
        <f>SUM(C42:C47)</f>
        <v>293.01</v>
      </c>
      <c r="D40" s="35">
        <f>B40-C40</f>
        <v>0.99000000000000909</v>
      </c>
      <c r="E40" s="17"/>
    </row>
    <row r="41" spans="1:5" s="21" customFormat="1" x14ac:dyDescent="0.25">
      <c r="A41" s="36" t="s">
        <v>19</v>
      </c>
      <c r="B41" s="23"/>
      <c r="C41" s="25"/>
      <c r="D41" s="25"/>
      <c r="E41" s="37"/>
    </row>
    <row r="42" spans="1:5" s="21" customFormat="1" x14ac:dyDescent="0.25">
      <c r="A42" s="43" t="s">
        <v>146</v>
      </c>
      <c r="B42" s="23"/>
      <c r="C42" s="40">
        <v>69.599999999999994</v>
      </c>
      <c r="D42" s="25"/>
      <c r="E42" s="41" t="s">
        <v>168</v>
      </c>
    </row>
    <row r="43" spans="1:5" s="21" customFormat="1" x14ac:dyDescent="0.25">
      <c r="A43" s="38" t="s">
        <v>144</v>
      </c>
      <c r="B43" s="23"/>
      <c r="C43" s="40">
        <v>10</v>
      </c>
      <c r="D43" s="25"/>
      <c r="E43" s="26" t="s">
        <v>167</v>
      </c>
    </row>
    <row r="44" spans="1:5" s="21" customFormat="1" ht="30" x14ac:dyDescent="0.25">
      <c r="A44" s="43" t="s">
        <v>98</v>
      </c>
      <c r="B44" s="23"/>
      <c r="C44" s="40">
        <v>160</v>
      </c>
      <c r="D44" s="25"/>
      <c r="E44" s="41" t="s">
        <v>162</v>
      </c>
    </row>
    <row r="45" spans="1:5" s="21" customFormat="1" x14ac:dyDescent="0.25">
      <c r="A45" s="36" t="s">
        <v>31</v>
      </c>
      <c r="B45" s="23"/>
      <c r="C45" s="25"/>
      <c r="D45" s="25"/>
      <c r="E45" s="37"/>
    </row>
    <row r="46" spans="1:5" s="21" customFormat="1" x14ac:dyDescent="0.25">
      <c r="A46" s="38" t="s">
        <v>91</v>
      </c>
      <c r="B46" s="23"/>
      <c r="C46" s="40">
        <v>53.41</v>
      </c>
      <c r="D46" s="25"/>
      <c r="E46" s="26" t="s">
        <v>92</v>
      </c>
    </row>
    <row r="47" spans="1:5" s="21" customFormat="1" x14ac:dyDescent="0.25">
      <c r="A47" s="22"/>
      <c r="B47" s="23"/>
      <c r="C47" s="40"/>
      <c r="D47" s="25"/>
      <c r="E47" s="26"/>
    </row>
    <row r="48" spans="1:5" x14ac:dyDescent="0.25">
      <c r="A48" s="34" t="s">
        <v>24</v>
      </c>
      <c r="B48" s="42">
        <v>1200</v>
      </c>
      <c r="C48" s="16">
        <f>SUM(C49:C51)</f>
        <v>1202.77</v>
      </c>
      <c r="D48" s="35">
        <f>B48-C48</f>
        <v>-2.7699999999999818</v>
      </c>
      <c r="E48" s="17"/>
    </row>
    <row r="49" spans="1:5" s="7" customFormat="1" x14ac:dyDescent="0.25">
      <c r="A49" s="39" t="s">
        <v>87</v>
      </c>
      <c r="B49" s="23"/>
      <c r="C49" s="40">
        <v>200</v>
      </c>
      <c r="D49" s="23"/>
      <c r="E49" s="41" t="s">
        <v>88</v>
      </c>
    </row>
    <row r="50" spans="1:5" s="7" customFormat="1" ht="75" x14ac:dyDescent="0.25">
      <c r="A50" s="39" t="s">
        <v>145</v>
      </c>
      <c r="B50" s="23"/>
      <c r="C50" s="40">
        <v>347.77</v>
      </c>
      <c r="D50" s="23"/>
      <c r="E50" s="41" t="s">
        <v>169</v>
      </c>
    </row>
    <row r="51" spans="1:5" s="75" customFormat="1" ht="30" x14ac:dyDescent="0.25">
      <c r="A51" s="68" t="s">
        <v>154</v>
      </c>
      <c r="B51" s="28"/>
      <c r="C51" s="77">
        <v>655</v>
      </c>
      <c r="D51" s="28"/>
      <c r="E51" s="78" t="s">
        <v>163</v>
      </c>
    </row>
    <row r="52" spans="1:5" s="4" customFormat="1" x14ac:dyDescent="0.25">
      <c r="A52" s="34" t="s">
        <v>34</v>
      </c>
      <c r="B52" s="42">
        <v>600</v>
      </c>
      <c r="C52" s="16">
        <f>SUM(C54:C58)</f>
        <v>585.5</v>
      </c>
      <c r="D52" s="35">
        <f>B52-C52</f>
        <v>14.5</v>
      </c>
      <c r="E52" s="17"/>
    </row>
    <row r="53" spans="1:5" s="7" customFormat="1" x14ac:dyDescent="0.25">
      <c r="A53" s="44" t="s">
        <v>19</v>
      </c>
      <c r="B53" s="23"/>
      <c r="C53" s="25"/>
      <c r="D53" s="25"/>
      <c r="E53" s="37"/>
    </row>
    <row r="54" spans="1:5" s="7" customFormat="1" x14ac:dyDescent="0.25">
      <c r="A54" s="39" t="s">
        <v>83</v>
      </c>
      <c r="B54" s="23"/>
      <c r="C54" s="40">
        <v>300</v>
      </c>
      <c r="D54" s="25"/>
      <c r="E54" s="41" t="s">
        <v>161</v>
      </c>
    </row>
    <row r="55" spans="1:5" s="21" customFormat="1" x14ac:dyDescent="0.25">
      <c r="A55" s="38"/>
      <c r="B55" s="23"/>
      <c r="C55" s="40"/>
      <c r="D55" s="25"/>
      <c r="E55" s="26"/>
    </row>
    <row r="56" spans="1:5" s="7" customFormat="1" x14ac:dyDescent="0.25">
      <c r="A56" s="44" t="s">
        <v>56</v>
      </c>
      <c r="B56" s="23"/>
      <c r="C56" s="40"/>
      <c r="D56" s="25"/>
      <c r="E56" s="41"/>
    </row>
    <row r="57" spans="1:5" s="84" customFormat="1" x14ac:dyDescent="0.25">
      <c r="A57" s="79" t="s">
        <v>98</v>
      </c>
      <c r="B57" s="80"/>
      <c r="C57" s="81">
        <v>285.5</v>
      </c>
      <c r="D57" s="82"/>
      <c r="E57" s="83" t="s">
        <v>170</v>
      </c>
    </row>
    <row r="58" spans="1:5" s="7" customFormat="1" x14ac:dyDescent="0.25">
      <c r="A58" s="39"/>
      <c r="B58" s="23"/>
      <c r="C58" s="40"/>
      <c r="D58" s="25"/>
      <c r="E58" s="41"/>
    </row>
    <row r="59" spans="1:5" s="4" customFormat="1" ht="42.75" x14ac:dyDescent="0.25">
      <c r="A59" s="34" t="s">
        <v>25</v>
      </c>
      <c r="B59" s="15">
        <v>2400</v>
      </c>
      <c r="C59" s="16">
        <f>SUM(C61:C108)</f>
        <v>2406.84</v>
      </c>
      <c r="D59" s="35">
        <f>B59-C59</f>
        <v>-6.8400000000001455</v>
      </c>
      <c r="E59" s="17"/>
    </row>
    <row r="60" spans="1:5" s="7" customFormat="1" x14ac:dyDescent="0.25">
      <c r="A60" s="44" t="s">
        <v>21</v>
      </c>
      <c r="B60" s="23"/>
      <c r="C60" s="25"/>
      <c r="D60" s="25"/>
      <c r="E60" s="37"/>
    </row>
    <row r="61" spans="1:5" s="21" customFormat="1" x14ac:dyDescent="0.25">
      <c r="A61" s="22" t="s">
        <v>115</v>
      </c>
      <c r="B61" s="23"/>
      <c r="C61" s="24">
        <v>2.99</v>
      </c>
      <c r="D61" s="25"/>
      <c r="E61" s="30" t="s">
        <v>116</v>
      </c>
    </row>
    <row r="62" spans="1:5" s="7" customFormat="1" ht="30" x14ac:dyDescent="0.25">
      <c r="A62" s="27" t="s">
        <v>89</v>
      </c>
      <c r="B62" s="23"/>
      <c r="C62" s="40">
        <v>27.71</v>
      </c>
      <c r="D62" s="25"/>
      <c r="E62" s="26" t="s">
        <v>90</v>
      </c>
    </row>
    <row r="63" spans="1:5" s="7" customFormat="1" x14ac:dyDescent="0.25">
      <c r="A63" s="27" t="s">
        <v>79</v>
      </c>
      <c r="B63" s="23"/>
      <c r="C63" s="40">
        <v>65.14</v>
      </c>
      <c r="D63" s="25"/>
      <c r="E63" s="26" t="s">
        <v>80</v>
      </c>
    </row>
    <row r="64" spans="1:5" s="21" customFormat="1" x14ac:dyDescent="0.25">
      <c r="A64" s="22" t="s">
        <v>100</v>
      </c>
      <c r="B64" s="23"/>
      <c r="C64" s="24">
        <v>2.87</v>
      </c>
      <c r="D64" s="25"/>
      <c r="E64" s="30" t="s">
        <v>113</v>
      </c>
    </row>
    <row r="65" spans="1:5" s="21" customFormat="1" x14ac:dyDescent="0.25">
      <c r="A65" s="22" t="s">
        <v>110</v>
      </c>
      <c r="B65" s="23"/>
      <c r="C65" s="24">
        <v>1.72</v>
      </c>
      <c r="D65" s="25"/>
      <c r="E65" s="30" t="s">
        <v>111</v>
      </c>
    </row>
    <row r="66" spans="1:5" s="31" customFormat="1" x14ac:dyDescent="0.25">
      <c r="A66" s="33" t="s">
        <v>106</v>
      </c>
      <c r="B66" s="28"/>
      <c r="C66" s="32">
        <v>10.32</v>
      </c>
      <c r="D66" s="29"/>
      <c r="E66" s="30" t="s">
        <v>107</v>
      </c>
    </row>
    <row r="67" spans="1:5" s="7" customFormat="1" x14ac:dyDescent="0.25">
      <c r="A67" s="39" t="s">
        <v>84</v>
      </c>
      <c r="B67" s="23"/>
      <c r="C67" s="40">
        <v>52.05</v>
      </c>
      <c r="D67" s="25"/>
      <c r="E67" s="41" t="s">
        <v>160</v>
      </c>
    </row>
    <row r="68" spans="1:5" s="7" customFormat="1" ht="30" x14ac:dyDescent="0.25">
      <c r="A68" s="39" t="s">
        <v>96</v>
      </c>
      <c r="B68" s="23"/>
      <c r="C68" s="40">
        <v>56.94</v>
      </c>
      <c r="D68" s="25"/>
      <c r="E68" s="41" t="s">
        <v>97</v>
      </c>
    </row>
    <row r="69" spans="1:5" s="21" customFormat="1" x14ac:dyDescent="0.25">
      <c r="A69" s="33" t="s">
        <v>102</v>
      </c>
      <c r="B69" s="23"/>
      <c r="C69" s="24">
        <v>8.84</v>
      </c>
      <c r="D69" s="25"/>
      <c r="E69" s="26" t="s">
        <v>101</v>
      </c>
    </row>
    <row r="70" spans="1:5" s="7" customFormat="1" x14ac:dyDescent="0.25">
      <c r="A70" s="39" t="s">
        <v>94</v>
      </c>
      <c r="B70" s="23"/>
      <c r="C70" s="40">
        <v>50</v>
      </c>
      <c r="D70" s="25"/>
      <c r="E70" s="41" t="s">
        <v>95</v>
      </c>
    </row>
    <row r="71" spans="1:5" s="21" customFormat="1" x14ac:dyDescent="0.25">
      <c r="A71" s="33" t="s">
        <v>152</v>
      </c>
      <c r="B71" s="23"/>
      <c r="C71" s="24">
        <v>5.32</v>
      </c>
      <c r="D71" s="25"/>
      <c r="E71" s="26" t="s">
        <v>153</v>
      </c>
    </row>
    <row r="72" spans="1:5" s="7" customFormat="1" x14ac:dyDescent="0.25">
      <c r="A72" s="39"/>
      <c r="B72" s="23"/>
      <c r="C72" s="40"/>
      <c r="D72" s="25"/>
      <c r="E72" s="41"/>
    </row>
    <row r="73" spans="1:5" s="21" customFormat="1" x14ac:dyDescent="0.25">
      <c r="A73" s="85" t="s">
        <v>18</v>
      </c>
      <c r="B73" s="23"/>
      <c r="C73" s="24"/>
      <c r="D73" s="25"/>
      <c r="E73" s="26"/>
    </row>
    <row r="74" spans="1:5" s="21" customFormat="1" x14ac:dyDescent="0.25">
      <c r="A74" s="36" t="s">
        <v>20</v>
      </c>
      <c r="B74" s="23"/>
      <c r="C74" s="25"/>
      <c r="D74" s="25"/>
      <c r="E74" s="37"/>
    </row>
    <row r="75" spans="1:5" s="21" customFormat="1" x14ac:dyDescent="0.25">
      <c r="A75" s="22" t="s">
        <v>118</v>
      </c>
      <c r="B75" s="23"/>
      <c r="C75" s="24">
        <v>9.92</v>
      </c>
      <c r="D75" s="25"/>
      <c r="E75" s="26" t="s">
        <v>40</v>
      </c>
    </row>
    <row r="76" spans="1:5" s="21" customFormat="1" x14ac:dyDescent="0.25">
      <c r="A76" s="22" t="s">
        <v>115</v>
      </c>
      <c r="B76" s="23"/>
      <c r="C76" s="24">
        <v>9.6</v>
      </c>
      <c r="D76" s="25"/>
      <c r="E76" s="26" t="s">
        <v>43</v>
      </c>
    </row>
    <row r="77" spans="1:5" s="21" customFormat="1" x14ac:dyDescent="0.25">
      <c r="A77" s="22" t="s">
        <v>100</v>
      </c>
      <c r="B77" s="23"/>
      <c r="C77" s="24">
        <v>9.6</v>
      </c>
      <c r="D77" s="25"/>
      <c r="E77" s="26" t="s">
        <v>45</v>
      </c>
    </row>
    <row r="78" spans="1:5" s="21" customFormat="1" x14ac:dyDescent="0.25">
      <c r="A78" s="22" t="s">
        <v>110</v>
      </c>
      <c r="B78" s="23"/>
      <c r="C78" s="24">
        <v>9.6</v>
      </c>
      <c r="D78" s="25"/>
      <c r="E78" s="26" t="s">
        <v>47</v>
      </c>
    </row>
    <row r="79" spans="1:5" s="21" customFormat="1" x14ac:dyDescent="0.25">
      <c r="A79" s="22" t="s">
        <v>151</v>
      </c>
      <c r="B79" s="23"/>
      <c r="C79" s="24">
        <v>9.6</v>
      </c>
      <c r="D79" s="25"/>
      <c r="E79" s="26" t="s">
        <v>49</v>
      </c>
    </row>
    <row r="80" spans="1:5" s="31" customFormat="1" x14ac:dyDescent="0.25">
      <c r="A80" s="33" t="s">
        <v>106</v>
      </c>
      <c r="B80" s="28"/>
      <c r="C80" s="32">
        <v>9.6</v>
      </c>
      <c r="D80" s="29"/>
      <c r="E80" s="30" t="s">
        <v>52</v>
      </c>
    </row>
    <row r="81" spans="1:5" s="21" customFormat="1" x14ac:dyDescent="0.25">
      <c r="A81" s="33" t="s">
        <v>105</v>
      </c>
      <c r="B81" s="23"/>
      <c r="C81" s="24">
        <v>9.92</v>
      </c>
      <c r="D81" s="25"/>
      <c r="E81" s="26" t="s">
        <v>50</v>
      </c>
    </row>
    <row r="82" spans="1:5" s="21" customFormat="1" x14ac:dyDescent="0.25">
      <c r="A82" s="33" t="s">
        <v>103</v>
      </c>
      <c r="B82" s="23"/>
      <c r="C82" s="24">
        <v>9.6</v>
      </c>
      <c r="D82" s="25"/>
      <c r="E82" s="26" t="s">
        <v>55</v>
      </c>
    </row>
    <row r="83" spans="1:5" s="21" customFormat="1" x14ac:dyDescent="0.25">
      <c r="A83" s="33" t="s">
        <v>102</v>
      </c>
      <c r="B83" s="23"/>
      <c r="C83" s="24">
        <v>9.6</v>
      </c>
      <c r="D83" s="25"/>
      <c r="E83" s="26" t="s">
        <v>57</v>
      </c>
    </row>
    <row r="84" spans="1:5" s="21" customFormat="1" x14ac:dyDescent="0.25">
      <c r="A84" s="33" t="s">
        <v>152</v>
      </c>
      <c r="B84" s="23"/>
      <c r="C84" s="24">
        <v>9.94</v>
      </c>
      <c r="D84" s="25"/>
      <c r="E84" s="26" t="s">
        <v>58</v>
      </c>
    </row>
    <row r="85" spans="1:5" s="21" customFormat="1" x14ac:dyDescent="0.25">
      <c r="A85" s="33" t="s">
        <v>156</v>
      </c>
      <c r="B85" s="23"/>
      <c r="C85" s="32">
        <v>9.6</v>
      </c>
      <c r="D85" s="29"/>
      <c r="E85" s="30" t="s">
        <v>59</v>
      </c>
    </row>
    <row r="86" spans="1:5" s="31" customFormat="1" x14ac:dyDescent="0.25">
      <c r="A86" s="33" t="s">
        <v>164</v>
      </c>
      <c r="B86" s="28"/>
      <c r="C86" s="32">
        <v>9.6</v>
      </c>
      <c r="D86" s="29"/>
      <c r="E86" s="30" t="s">
        <v>60</v>
      </c>
    </row>
    <row r="87" spans="1:5" s="45" customFormat="1" x14ac:dyDescent="0.25">
      <c r="A87" s="36" t="s">
        <v>22</v>
      </c>
      <c r="B87" s="23"/>
      <c r="C87" s="25"/>
      <c r="D87" s="25"/>
      <c r="E87" s="37"/>
    </row>
    <row r="88" spans="1:5" s="21" customFormat="1" x14ac:dyDescent="0.25">
      <c r="A88" s="22" t="s">
        <v>119</v>
      </c>
      <c r="B88" s="23"/>
      <c r="C88" s="24">
        <v>35</v>
      </c>
      <c r="D88" s="25"/>
      <c r="E88" s="26" t="s">
        <v>41</v>
      </c>
    </row>
    <row r="89" spans="1:5" s="21" customFormat="1" x14ac:dyDescent="0.25">
      <c r="A89" s="22" t="s">
        <v>117</v>
      </c>
      <c r="B89" s="23"/>
      <c r="C89" s="24">
        <v>35</v>
      </c>
      <c r="D89" s="25"/>
      <c r="E89" s="26" t="s">
        <v>42</v>
      </c>
    </row>
    <row r="90" spans="1:5" s="21" customFormat="1" x14ac:dyDescent="0.25">
      <c r="A90" s="22" t="s">
        <v>114</v>
      </c>
      <c r="B90" s="23"/>
      <c r="C90" s="24">
        <v>35</v>
      </c>
      <c r="D90" s="25"/>
      <c r="E90" s="26" t="s">
        <v>44</v>
      </c>
    </row>
    <row r="91" spans="1:5" s="21" customFormat="1" x14ac:dyDescent="0.25">
      <c r="A91" s="22" t="s">
        <v>112</v>
      </c>
      <c r="B91" s="23"/>
      <c r="C91" s="24">
        <v>35</v>
      </c>
      <c r="D91" s="25"/>
      <c r="E91" s="26" t="s">
        <v>46</v>
      </c>
    </row>
    <row r="92" spans="1:5" s="31" customFormat="1" x14ac:dyDescent="0.25">
      <c r="A92" s="27" t="s">
        <v>109</v>
      </c>
      <c r="B92" s="28"/>
      <c r="C92" s="24">
        <v>35</v>
      </c>
      <c r="D92" s="29"/>
      <c r="E92" s="26" t="s">
        <v>48</v>
      </c>
    </row>
    <row r="93" spans="1:5" s="31" customFormat="1" x14ac:dyDescent="0.25">
      <c r="A93" s="27" t="s">
        <v>108</v>
      </c>
      <c r="B93" s="28"/>
      <c r="C93" s="24">
        <v>35</v>
      </c>
      <c r="D93" s="29"/>
      <c r="E93" s="30" t="s">
        <v>53</v>
      </c>
    </row>
    <row r="94" spans="1:5" s="21" customFormat="1" x14ac:dyDescent="0.25">
      <c r="A94" s="68" t="s">
        <v>150</v>
      </c>
      <c r="B94" s="23"/>
      <c r="C94" s="24">
        <v>35</v>
      </c>
      <c r="D94" s="25"/>
      <c r="E94" s="26" t="s">
        <v>51</v>
      </c>
    </row>
    <row r="95" spans="1:5" s="21" customFormat="1" x14ac:dyDescent="0.25">
      <c r="A95" s="27" t="s">
        <v>104</v>
      </c>
      <c r="B95" s="23"/>
      <c r="C95" s="24">
        <v>35</v>
      </c>
      <c r="D95" s="25"/>
      <c r="E95" s="26" t="s">
        <v>61</v>
      </c>
    </row>
    <row r="96" spans="1:5" s="21" customFormat="1" x14ac:dyDescent="0.25">
      <c r="A96" s="27"/>
      <c r="B96" s="23"/>
      <c r="C96" s="24"/>
      <c r="D96" s="25"/>
      <c r="E96" s="26"/>
    </row>
    <row r="97" spans="1:5" s="21" customFormat="1" x14ac:dyDescent="0.25">
      <c r="A97" s="46" t="s">
        <v>81</v>
      </c>
      <c r="B97" s="23"/>
      <c r="C97" s="25"/>
      <c r="D97" s="25"/>
      <c r="E97" s="37"/>
    </row>
    <row r="98" spans="1:5" s="21" customFormat="1" x14ac:dyDescent="0.25">
      <c r="A98" s="43" t="s">
        <v>82</v>
      </c>
      <c r="B98" s="23"/>
      <c r="C98" s="40">
        <v>238.8</v>
      </c>
      <c r="D98" s="25"/>
      <c r="E98" s="41" t="s">
        <v>157</v>
      </c>
    </row>
    <row r="99" spans="1:5" s="21" customFormat="1" x14ac:dyDescent="0.25">
      <c r="A99" s="43" t="s">
        <v>93</v>
      </c>
      <c r="B99" s="23"/>
      <c r="C99" s="40">
        <v>70</v>
      </c>
      <c r="D99" s="25"/>
      <c r="E99" s="41" t="s">
        <v>158</v>
      </c>
    </row>
    <row r="100" spans="1:5" s="21" customFormat="1" x14ac:dyDescent="0.25">
      <c r="A100" s="43" t="s">
        <v>155</v>
      </c>
      <c r="B100" s="23"/>
      <c r="C100" s="40">
        <v>36</v>
      </c>
      <c r="D100" s="25"/>
      <c r="E100" s="41" t="s">
        <v>159</v>
      </c>
    </row>
    <row r="101" spans="1:5" s="72" customFormat="1" x14ac:dyDescent="0.25">
      <c r="A101" s="73"/>
      <c r="B101" s="69"/>
      <c r="C101" s="70"/>
      <c r="D101" s="71"/>
      <c r="E101" s="74"/>
    </row>
    <row r="102" spans="1:5" s="21" customFormat="1" x14ac:dyDescent="0.25">
      <c r="A102" s="46" t="s">
        <v>78</v>
      </c>
      <c r="B102" s="23"/>
      <c r="C102" s="40"/>
      <c r="D102" s="25"/>
      <c r="E102" s="41"/>
    </row>
    <row r="103" spans="1:5" s="67" customFormat="1" x14ac:dyDescent="0.25">
      <c r="A103" s="62" t="s">
        <v>147</v>
      </c>
      <c r="B103" s="63"/>
      <c r="C103" s="64">
        <v>10.039999999999999</v>
      </c>
      <c r="D103" s="65"/>
      <c r="E103" s="66" t="s">
        <v>149</v>
      </c>
    </row>
    <row r="104" spans="1:5" s="21" customFormat="1" x14ac:dyDescent="0.25">
      <c r="A104" s="43" t="s">
        <v>99</v>
      </c>
      <c r="B104" s="23"/>
      <c r="C104" s="40">
        <v>151.91999999999999</v>
      </c>
      <c r="D104" s="25"/>
      <c r="E104" s="41" t="s">
        <v>148</v>
      </c>
    </row>
    <row r="105" spans="1:5" s="7" customFormat="1" x14ac:dyDescent="0.25">
      <c r="A105" s="39"/>
      <c r="B105" s="23"/>
      <c r="C105" s="40"/>
      <c r="D105" s="25"/>
      <c r="E105" s="41"/>
    </row>
    <row r="106" spans="1:5" s="21" customFormat="1" x14ac:dyDescent="0.25">
      <c r="A106" s="36" t="s">
        <v>19</v>
      </c>
      <c r="B106" s="23"/>
      <c r="C106" s="25"/>
      <c r="D106" s="25"/>
      <c r="E106" s="37"/>
    </row>
    <row r="107" spans="1:5" s="21" customFormat="1" x14ac:dyDescent="0.25">
      <c r="A107" s="22" t="s">
        <v>85</v>
      </c>
      <c r="B107" s="23"/>
      <c r="C107" s="40">
        <v>120</v>
      </c>
      <c r="D107" s="25"/>
      <c r="E107" s="26" t="s">
        <v>86</v>
      </c>
    </row>
    <row r="108" spans="1:5" s="31" customFormat="1" x14ac:dyDescent="0.25">
      <c r="A108" s="27" t="s">
        <v>165</v>
      </c>
      <c r="B108" s="28"/>
      <c r="C108" s="60">
        <v>1100</v>
      </c>
      <c r="D108" s="29"/>
      <c r="E108" s="30" t="s">
        <v>166</v>
      </c>
    </row>
    <row r="109" spans="1:5" x14ac:dyDescent="0.25">
      <c r="A109" s="47" t="s">
        <v>12</v>
      </c>
      <c r="B109" s="48">
        <f>B13+B40+B48+B59+B52</f>
        <v>36000</v>
      </c>
      <c r="C109" s="48">
        <f>C13+C40+C48+C59+C52</f>
        <v>36000</v>
      </c>
      <c r="D109" s="48">
        <f>D13+D40+D48+D59+D52</f>
        <v>-1.1368683772161603E-12</v>
      </c>
      <c r="E109" s="49"/>
    </row>
    <row r="110" spans="1:5" x14ac:dyDescent="0.25">
      <c r="A110" s="50"/>
      <c r="B110" s="50"/>
      <c r="C110" s="51"/>
      <c r="D110" s="51"/>
      <c r="E110" s="50"/>
    </row>
    <row r="111" spans="1:5" x14ac:dyDescent="0.25">
      <c r="A111" s="21" t="s">
        <v>7</v>
      </c>
      <c r="B111" s="21"/>
      <c r="C111" s="52"/>
      <c r="D111" s="52"/>
      <c r="E111" s="21"/>
    </row>
    <row r="112" spans="1:5" x14ac:dyDescent="0.25">
      <c r="A112" s="21"/>
      <c r="B112" s="21"/>
      <c r="C112" s="52"/>
      <c r="D112" s="61"/>
      <c r="E112" s="21"/>
    </row>
    <row r="113" spans="1:5" x14ac:dyDescent="0.25">
      <c r="A113" s="21" t="s">
        <v>171</v>
      </c>
      <c r="B113" s="53"/>
      <c r="C113" s="52"/>
      <c r="D113" s="52"/>
      <c r="E113" s="21"/>
    </row>
    <row r="114" spans="1:5" x14ac:dyDescent="0.25">
      <c r="A114" s="21" t="s">
        <v>172</v>
      </c>
      <c r="B114" s="21"/>
      <c r="C114" s="52"/>
      <c r="D114" s="52"/>
      <c r="E114" s="21"/>
    </row>
    <row r="115" spans="1:5" x14ac:dyDescent="0.25">
      <c r="A115" s="21" t="s">
        <v>173</v>
      </c>
      <c r="B115" s="21"/>
      <c r="C115" s="52"/>
      <c r="D115" s="52"/>
      <c r="E115" s="21"/>
    </row>
    <row r="116" spans="1:5" x14ac:dyDescent="0.25">
      <c r="A116" s="21"/>
      <c r="B116" s="21"/>
      <c r="C116" s="52"/>
      <c r="D116" s="52"/>
      <c r="E116" s="21"/>
    </row>
    <row r="117" spans="1:5" x14ac:dyDescent="0.25">
      <c r="A117" s="21"/>
      <c r="B117" s="21"/>
      <c r="C117" s="52"/>
      <c r="D117" s="54" t="s">
        <v>16</v>
      </c>
      <c r="E117" s="21" t="s">
        <v>175</v>
      </c>
    </row>
    <row r="118" spans="1:5" x14ac:dyDescent="0.25">
      <c r="A118" s="55"/>
      <c r="B118" s="21"/>
      <c r="C118" s="52"/>
      <c r="D118" s="56" t="s">
        <v>8</v>
      </c>
      <c r="E118" s="21"/>
    </row>
    <row r="119" spans="1:5" x14ac:dyDescent="0.25">
      <c r="A119" s="21"/>
      <c r="B119" s="21"/>
      <c r="C119" s="52"/>
      <c r="D119" s="54" t="s">
        <v>174</v>
      </c>
      <c r="E119" s="21"/>
    </row>
  </sheetData>
  <sheetProtection formatCells="0" formatColumns="0" formatRows="0" insertColumns="0" insertRows="0" insertHyperlinks="0" deleteColumns="0" deleteRows="0" sort="0" autoFilter="0" pivotTables="0"/>
  <sortState ref="A67:E72">
    <sortCondition ref="A67:A72"/>
  </sortState>
  <mergeCells count="2">
    <mergeCell ref="A1:E1"/>
    <mergeCell ref="A2:E2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Eha Paas</cp:lastModifiedBy>
  <cp:lastPrinted>2019-05-07T09:53:53Z</cp:lastPrinted>
  <dcterms:created xsi:type="dcterms:W3CDTF">2013-01-31T14:32:04Z</dcterms:created>
  <dcterms:modified xsi:type="dcterms:W3CDTF">2021-01-06T07:38:22Z</dcterms:modified>
</cp:coreProperties>
</file>